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88" i="1"/>
  <c r="C75" i="1"/>
  <c r="C70" i="1"/>
  <c r="H47" i="1"/>
  <c r="H53" i="1"/>
  <c r="H28" i="1"/>
  <c r="H57" i="1" l="1"/>
  <c r="H36" i="1" l="1"/>
  <c r="H31" i="1"/>
  <c r="H18" i="1"/>
  <c r="H24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<sst xmlns="http://schemas.openxmlformats.org/spreadsheetml/2006/main" count="111" uniqueCount="76">
  <si>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</si>
  <si>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</si>
  <si>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</si>
  <si>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</si>
  <si>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</si>
  <si>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</si>
  <si>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</si>
  <si>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</si>
  <si>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</si>
  <si>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</si>
  <si>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</si>
  <si>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</si>
  <si>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</si>
  <si>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</si>
  <si>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</si>
  <si>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</si>
  <si>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</si>
  <si>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</si>
  <si>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</si>
  <si>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</si>
  <si>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</si>
  <si>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</si>
  <si>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</si>
  <si>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</si>
  <si>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</si>
  <si>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</si>
  <si>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</si>
  <si>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</si>
  <si>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</si>
  <si>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</si>
  <si>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05.06.2024</t>
  </si>
  <si>
    <t xml:space="preserve">Dana 05.06.2024.godine Dom zdravlja Požarevac nije izvršio plaćanje prema dobavljačima: </t>
  </si>
  <si>
    <t>Primljena i neutrošena participacija od 05.06.2024</t>
  </si>
  <si>
    <t>Farmalogist</t>
  </si>
  <si>
    <t>Phoenix Pharma</t>
  </si>
  <si>
    <t>Sopharma Trading</t>
  </si>
  <si>
    <t>Vega</t>
  </si>
  <si>
    <t>Esensa</t>
  </si>
  <si>
    <t>ReMed</t>
  </si>
  <si>
    <t>Vicor</t>
  </si>
  <si>
    <t>Yinycom</t>
  </si>
  <si>
    <t>Gigatron</t>
  </si>
  <si>
    <t>Lavija</t>
  </si>
  <si>
    <t>Medicom</t>
  </si>
  <si>
    <t>Neo yu- dent</t>
  </si>
  <si>
    <t>Elektroluks-012</t>
  </si>
  <si>
    <t>Print SR</t>
  </si>
  <si>
    <t>Neodent</t>
  </si>
  <si>
    <t>240105246</t>
  </si>
  <si>
    <t>192655224</t>
  </si>
  <si>
    <t>194403224</t>
  </si>
  <si>
    <t>1104142161</t>
  </si>
  <si>
    <t>1104162471</t>
  </si>
  <si>
    <t>170911/24</t>
  </si>
  <si>
    <t>170956/24</t>
  </si>
  <si>
    <t>PKF24-02335</t>
  </si>
  <si>
    <t>R240149</t>
  </si>
  <si>
    <t>R24-01731</t>
  </si>
  <si>
    <t>OT01/240102608</t>
  </si>
  <si>
    <t>Prof.G-HSH-PPL-122813</t>
  </si>
  <si>
    <t>283/2024</t>
  </si>
  <si>
    <t>00/240400092</t>
  </si>
  <si>
    <t>0190/24</t>
  </si>
  <si>
    <t>FAMP-283-MPM/24</t>
  </si>
  <si>
    <t>FAMP-401-MPM/24</t>
  </si>
  <si>
    <t>193/13414</t>
  </si>
  <si>
    <t>2024-4471</t>
  </si>
  <si>
    <t>482/2024</t>
  </si>
  <si>
    <t>0705/24</t>
  </si>
  <si>
    <t>0706/24</t>
  </si>
  <si>
    <t>0707/24</t>
  </si>
  <si>
    <t>0704/24</t>
  </si>
  <si>
    <t>0805/24</t>
  </si>
  <si>
    <t>UKUPNO LEKOVI- DIREKTNA PLAĆANJA</t>
  </si>
  <si>
    <t>UKUPNO SANITETSKI- DIREKTNA PLAĆANJA</t>
  </si>
  <si>
    <t>UKUPNO ZUBNI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</si>
</sst>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167" fontId="8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0"/>
  <sheetViews>
    <sheetView tabSelected="1" topLeftCell="B1" zoomScaleNormal="100" workbookViewId="0">
      <selection activeCell="C90" sqref="C9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45448</v>
      </c>
      <c r="H12" s="12">
        <v>7136813.3700000001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45448</v>
      </c>
      <c r="H13" s="1">
        <f>H14+H29-H37-H50</f>
        <v>6170332.4000000022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45448</v>
      </c>
      <c r="H14" s="2">
        <f>SUM(H15:H28)</f>
        <v>7687377.4700000007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1735350-1572288.38+3843.48-21976.86-35411.02+41357.31+1735350+6600-1630830.68-13157.06+6800+13200+6600+1735350+1330.04+3300-1619877.63+18100-18100+1600000+3300-1562985.03-19651.17+1600000</f>
        <v>2016203.0000000002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1124376.21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584325.64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</f>
        <v>3902088.95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32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</f>
        <v>60383.670000000187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45448</v>
      </c>
      <c r="H29" s="2">
        <f>H30+H31+H32+H33+H35+H36+H34</f>
        <v>1009987.29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</f>
        <v>225681.65999999997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</f>
        <v>776170.6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32</v>
      </c>
      <c r="C36" s="29"/>
      <c r="D36" s="29"/>
      <c r="E36" s="29"/>
      <c r="F36" s="30"/>
      <c r="G36" s="19"/>
      <c r="H36" s="8">
        <f>1759+10141+12935+5588-19511.33-10847.64+4553+3518</f>
        <v>8135.0299999999988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45448</v>
      </c>
      <c r="H37" s="3">
        <f>SUM(H38:H49)</f>
        <v>1775861.76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1124376.21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584325.64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101.91+62197+4861</f>
        <v>67159.91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45448</v>
      </c>
      <c r="H50" s="3">
        <f>SUM(H51:H56)</f>
        <v>751170.6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f>121355+44100+585715.6</f>
        <v>751170.6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45448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</f>
        <v>157850.46000000043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6328182.8600000031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33</v>
      </c>
      <c r="C63" s="54">
        <v>129305.88</v>
      </c>
      <c r="D63" s="55" t="s">
        <v>48</v>
      </c>
    </row>
    <row r="64" spans="2:12" x14ac:dyDescent="0.25">
      <c r="B64" s="53" t="s">
        <v>34</v>
      </c>
      <c r="C64" s="54">
        <v>495712.8</v>
      </c>
      <c r="D64" s="55" t="s">
        <v>49</v>
      </c>
    </row>
    <row r="65" spans="2:4" x14ac:dyDescent="0.25">
      <c r="B65" s="53" t="s">
        <v>34</v>
      </c>
      <c r="C65" s="54">
        <v>159544</v>
      </c>
      <c r="D65" s="55" t="s">
        <v>50</v>
      </c>
    </row>
    <row r="66" spans="2:4" x14ac:dyDescent="0.25">
      <c r="B66" s="53" t="s">
        <v>35</v>
      </c>
      <c r="C66" s="54">
        <v>197180.1</v>
      </c>
      <c r="D66" s="55" t="s">
        <v>51</v>
      </c>
    </row>
    <row r="67" spans="2:4" x14ac:dyDescent="0.25">
      <c r="B67" s="53" t="s">
        <v>35</v>
      </c>
      <c r="C67" s="54">
        <v>37097.5</v>
      </c>
      <c r="D67" s="55" t="s">
        <v>52</v>
      </c>
    </row>
    <row r="68" spans="2:4" x14ac:dyDescent="0.25">
      <c r="B68" s="53" t="s">
        <v>36</v>
      </c>
      <c r="C68" s="54">
        <v>74400.7</v>
      </c>
      <c r="D68" s="55" t="s">
        <v>53</v>
      </c>
    </row>
    <row r="69" spans="2:4" x14ac:dyDescent="0.25">
      <c r="B69" s="53" t="s">
        <v>36</v>
      </c>
      <c r="C69" s="54">
        <v>31135.23</v>
      </c>
      <c r="D69" s="55" t="s">
        <v>54</v>
      </c>
    </row>
    <row r="70" spans="2:4" x14ac:dyDescent="0.25">
      <c r="B70" s="57" t="s">
        <v>73</v>
      </c>
      <c r="C70" s="56">
        <f>SUM(C63:C69)</f>
        <v>1124376.21</v>
      </c>
      <c r="D70" s="55"/>
    </row>
    <row r="71" spans="2:4" x14ac:dyDescent="0.25">
      <c r="B71" s="53" t="s">
        <v>37</v>
      </c>
      <c r="C71" s="54">
        <v>42559</v>
      </c>
      <c r="D71" s="55" t="s">
        <v>55</v>
      </c>
    </row>
    <row r="72" spans="2:4" x14ac:dyDescent="0.25">
      <c r="B72" s="53" t="s">
        <v>38</v>
      </c>
      <c r="C72" s="54">
        <v>107280</v>
      </c>
      <c r="D72" s="55" t="s">
        <v>56</v>
      </c>
    </row>
    <row r="73" spans="2:4" x14ac:dyDescent="0.25">
      <c r="B73" s="53" t="s">
        <v>39</v>
      </c>
      <c r="C73" s="54">
        <v>150960</v>
      </c>
      <c r="D73" s="55" t="s">
        <v>57</v>
      </c>
    </row>
    <row r="74" spans="2:4" x14ac:dyDescent="0.25">
      <c r="B74" s="53" t="s">
        <v>40</v>
      </c>
      <c r="C74" s="54">
        <v>283526.64</v>
      </c>
      <c r="D74" s="55" t="s">
        <v>58</v>
      </c>
    </row>
    <row r="75" spans="2:4" x14ac:dyDescent="0.25">
      <c r="B75" s="57" t="s">
        <v>74</v>
      </c>
      <c r="C75" s="56">
        <f>SUM(C71:C74)</f>
        <v>584325.64</v>
      </c>
      <c r="D75" s="55"/>
    </row>
    <row r="76" spans="2:4" x14ac:dyDescent="0.25">
      <c r="B76" s="53" t="s">
        <v>41</v>
      </c>
      <c r="C76" s="56">
        <v>62197</v>
      </c>
      <c r="D76" s="55" t="s">
        <v>59</v>
      </c>
    </row>
    <row r="77" spans="2:4" x14ac:dyDescent="0.25">
      <c r="B77" s="53" t="s">
        <v>42</v>
      </c>
      <c r="C77" s="54">
        <v>14940</v>
      </c>
      <c r="D77" s="55" t="s">
        <v>60</v>
      </c>
    </row>
    <row r="78" spans="2:4" x14ac:dyDescent="0.25">
      <c r="B78" s="53" t="s">
        <v>43</v>
      </c>
      <c r="C78" s="54">
        <v>45600</v>
      </c>
      <c r="D78" s="55" t="s">
        <v>61</v>
      </c>
    </row>
    <row r="79" spans="2:4" x14ac:dyDescent="0.25">
      <c r="B79" s="53" t="s">
        <v>44</v>
      </c>
      <c r="C79" s="54">
        <v>53340</v>
      </c>
      <c r="D79" s="55" t="s">
        <v>62</v>
      </c>
    </row>
    <row r="80" spans="2:4" x14ac:dyDescent="0.25">
      <c r="B80" s="53" t="s">
        <v>45</v>
      </c>
      <c r="C80" s="54">
        <v>635</v>
      </c>
      <c r="D80" s="55" t="s">
        <v>63</v>
      </c>
    </row>
    <row r="81" spans="2:4" x14ac:dyDescent="0.25">
      <c r="B81" s="53" t="s">
        <v>45</v>
      </c>
      <c r="C81" s="54">
        <v>3540</v>
      </c>
      <c r="D81" s="55" t="s">
        <v>64</v>
      </c>
    </row>
    <row r="82" spans="2:4" x14ac:dyDescent="0.25">
      <c r="B82" s="53" t="s">
        <v>46</v>
      </c>
      <c r="C82" s="54">
        <v>3300</v>
      </c>
      <c r="D82" s="55" t="s">
        <v>65</v>
      </c>
    </row>
    <row r="83" spans="2:4" x14ac:dyDescent="0.25">
      <c r="B83" s="53" t="s">
        <v>47</v>
      </c>
      <c r="C83" s="54">
        <v>44100</v>
      </c>
      <c r="D83" s="55" t="s">
        <v>66</v>
      </c>
    </row>
    <row r="84" spans="2:4" x14ac:dyDescent="0.25">
      <c r="B84" s="53" t="s">
        <v>42</v>
      </c>
      <c r="C84" s="54">
        <v>14940</v>
      </c>
      <c r="D84" s="55" t="s">
        <v>67</v>
      </c>
    </row>
    <row r="85" spans="2:4" x14ac:dyDescent="0.25">
      <c r="B85" s="53" t="s">
        <v>44</v>
      </c>
      <c r="C85" s="54">
        <v>960</v>
      </c>
      <c r="D85" s="55" t="s">
        <v>68</v>
      </c>
    </row>
    <row r="86" spans="2:4" x14ac:dyDescent="0.25">
      <c r="B86" s="53" t="s">
        <v>44</v>
      </c>
      <c r="C86" s="54">
        <v>191220</v>
      </c>
      <c r="D86" s="55" t="s">
        <v>69</v>
      </c>
    </row>
    <row r="87" spans="2:4" x14ac:dyDescent="0.25">
      <c r="B87" s="53" t="s">
        <v>44</v>
      </c>
      <c r="C87" s="54">
        <v>213215.6</v>
      </c>
      <c r="D87" s="55" t="s">
        <v>70</v>
      </c>
    </row>
    <row r="88" spans="2:4" x14ac:dyDescent="0.25">
      <c r="B88" s="53" t="s">
        <v>44</v>
      </c>
      <c r="C88" s="54">
        <f>181020-25000</f>
        <v>156020</v>
      </c>
      <c r="D88" s="55" t="s">
        <v>71</v>
      </c>
    </row>
    <row r="89" spans="2:4" x14ac:dyDescent="0.25">
      <c r="B89" s="53" t="s">
        <v>44</v>
      </c>
      <c r="C89" s="54">
        <v>9360</v>
      </c>
      <c r="D89" s="55" t="s">
        <v>72</v>
      </c>
    </row>
    <row r="90" spans="2:4" x14ac:dyDescent="0.25">
      <c r="B90" s="57" t="s">
        <v>75</v>
      </c>
      <c r="C90" s="56">
        <f>SUM(C77:C89)</f>
        <v>751170.6</v>
      </c>
      <c r="D90" s="55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2024-06-06T08:39:38Z</dcterms:modified>
  <cp:category/>
  <cp:contentStatus/>
</cp:coreProperties>
</file>